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liy/Downloads/"/>
    </mc:Choice>
  </mc:AlternateContent>
  <xr:revisionPtr revIDLastSave="0" documentId="13_ncr:1_{5CC8E6A2-CB4A-2241-8737-A839232DC451}" xr6:coauthVersionLast="36" xr6:coauthVersionMax="36" xr10:uidLastSave="{00000000-0000-0000-0000-000000000000}"/>
  <bookViews>
    <workbookView xWindow="0" yWindow="460" windowWidth="31600" windowHeight="194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E24" i="1"/>
  <c r="C24" i="1"/>
  <c r="B24" i="1"/>
  <c r="L23" i="1"/>
  <c r="J23" i="1"/>
  <c r="I23" i="1"/>
  <c r="H23" i="1"/>
  <c r="G23" i="1"/>
  <c r="E23" i="1"/>
  <c r="C23" i="1"/>
  <c r="B23" i="1"/>
  <c r="L22" i="1"/>
  <c r="J22" i="1"/>
  <c r="I22" i="1"/>
  <c r="H22" i="1"/>
  <c r="G22" i="1"/>
  <c r="E22" i="1"/>
  <c r="C22" i="1"/>
  <c r="B22" i="1"/>
  <c r="L21" i="1"/>
  <c r="J21" i="1"/>
  <c r="I21" i="1"/>
  <c r="H21" i="1"/>
  <c r="G21" i="1"/>
  <c r="E21" i="1"/>
  <c r="C21" i="1"/>
  <c r="B21" i="1"/>
  <c r="L20" i="1"/>
  <c r="J20" i="1"/>
  <c r="I20" i="1"/>
  <c r="H20" i="1"/>
  <c r="G20" i="1"/>
  <c r="E20" i="1"/>
  <c r="C20" i="1"/>
  <c r="B20" i="1"/>
  <c r="L19" i="1"/>
  <c r="J19" i="1"/>
  <c r="I19" i="1"/>
  <c r="H19" i="1"/>
  <c r="G19" i="1"/>
  <c r="E19" i="1"/>
  <c r="C19" i="1"/>
  <c r="B19" i="1"/>
  <c r="L18" i="1"/>
  <c r="J18" i="1"/>
  <c r="I18" i="1"/>
  <c r="H18" i="1"/>
  <c r="G18" i="1"/>
  <c r="E18" i="1"/>
  <c r="C18" i="1"/>
  <c r="B18" i="1"/>
  <c r="L17" i="1"/>
  <c r="J17" i="1"/>
  <c r="I17" i="1"/>
  <c r="H17" i="1"/>
  <c r="G17" i="1"/>
  <c r="E17" i="1"/>
  <c r="C17" i="1"/>
  <c r="B17" i="1"/>
  <c r="L16" i="1"/>
  <c r="J16" i="1"/>
  <c r="I16" i="1"/>
  <c r="H16" i="1"/>
  <c r="G16" i="1"/>
  <c r="E16" i="1"/>
  <c r="C16" i="1"/>
  <c r="B16" i="1"/>
  <c r="L15" i="1"/>
  <c r="J15" i="1"/>
  <c r="I15" i="1"/>
  <c r="H15" i="1"/>
  <c r="G15" i="1"/>
  <c r="E15" i="1"/>
  <c r="C15" i="1"/>
  <c r="B15" i="1"/>
  <c r="L14" i="1"/>
  <c r="J14" i="1"/>
  <c r="I14" i="1"/>
  <c r="H14" i="1"/>
  <c r="G14" i="1"/>
  <c r="E14" i="1"/>
  <c r="C14" i="1"/>
  <c r="B14" i="1"/>
  <c r="L13" i="1"/>
  <c r="J13" i="1"/>
  <c r="I13" i="1"/>
  <c r="H13" i="1"/>
  <c r="G13" i="1"/>
  <c r="E13" i="1"/>
  <c r="C13" i="1"/>
  <c r="B13" i="1"/>
  <c r="L12" i="1"/>
  <c r="J12" i="1"/>
  <c r="I12" i="1"/>
  <c r="H12" i="1"/>
  <c r="G12" i="1"/>
  <c r="E12" i="1"/>
  <c r="C12" i="1"/>
  <c r="B12" i="1"/>
  <c r="L11" i="1"/>
  <c r="J11" i="1"/>
  <c r="I11" i="1"/>
  <c r="H11" i="1"/>
  <c r="G11" i="1"/>
  <c r="E11" i="1"/>
  <c r="C11" i="1"/>
  <c r="B11" i="1"/>
  <c r="L10" i="1"/>
  <c r="J10" i="1"/>
  <c r="I10" i="1"/>
  <c r="H10" i="1"/>
  <c r="G10" i="1"/>
  <c r="E10" i="1"/>
  <c r="C10" i="1"/>
  <c r="B10" i="1"/>
  <c r="L9" i="1"/>
  <c r="J9" i="1"/>
  <c r="I9" i="1"/>
  <c r="H9" i="1"/>
  <c r="G9" i="1"/>
  <c r="E9" i="1"/>
  <c r="C9" i="1"/>
  <c r="B9" i="1"/>
  <c r="L8" i="1"/>
  <c r="J8" i="1"/>
  <c r="I8" i="1"/>
  <c r="H8" i="1"/>
  <c r="G8" i="1"/>
  <c r="E8" i="1"/>
  <c r="C8" i="1"/>
  <c r="B8" i="1"/>
  <c r="L7" i="1"/>
  <c r="J7" i="1"/>
  <c r="I7" i="1"/>
  <c r="H7" i="1"/>
  <c r="G7" i="1"/>
  <c r="E7" i="1"/>
  <c r="C7" i="1"/>
  <c r="B7" i="1"/>
  <c r="L6" i="1"/>
  <c r="J6" i="1"/>
  <c r="I6" i="1"/>
  <c r="H6" i="1"/>
  <c r="G6" i="1"/>
  <c r="E6" i="1"/>
  <c r="C6" i="1"/>
  <c r="B6" i="1"/>
  <c r="L5" i="1"/>
  <c r="J5" i="1"/>
  <c r="I5" i="1"/>
  <c r="H5" i="1"/>
  <c r="G5" i="1"/>
  <c r="E5" i="1"/>
  <c r="C5" i="1"/>
  <c r="B5" i="1"/>
  <c r="L4" i="1"/>
  <c r="J4" i="1"/>
  <c r="I4" i="1"/>
  <c r="H4" i="1"/>
  <c r="G4" i="1"/>
  <c r="E4" i="1"/>
  <c r="C4" i="1"/>
  <c r="B4" i="1"/>
  <c r="L3" i="1"/>
  <c r="J3" i="1"/>
  <c r="I3" i="1"/>
  <c r="H3" i="1"/>
  <c r="G3" i="1"/>
  <c r="E3" i="1"/>
  <c r="C3" i="1"/>
  <c r="B3" i="1"/>
</calcChain>
</file>

<file path=xl/sharedStrings.xml><?xml version="1.0" encoding="utf-8"?>
<sst xmlns="http://schemas.openxmlformats.org/spreadsheetml/2006/main" count="56" uniqueCount="31">
  <si>
    <t>Sector</t>
  </si>
  <si>
    <t>area</t>
  </si>
  <si>
    <t>Normlized Area</t>
  </si>
  <si>
    <t>Measured C [fF]</t>
  </si>
  <si>
    <t>norm.(measured C)</t>
  </si>
  <si>
    <t>Offset [fF]</t>
  </si>
  <si>
    <t>norm.(Offset)</t>
  </si>
  <si>
    <t>C-Offset [fF]</t>
  </si>
  <si>
    <t>norm.(C-Offset)</t>
  </si>
  <si>
    <t>1I</t>
  </si>
  <si>
    <t>1O</t>
  </si>
  <si>
    <t>2I</t>
  </si>
  <si>
    <t>2O</t>
  </si>
  <si>
    <t>3I</t>
  </si>
  <si>
    <t>3O</t>
  </si>
  <si>
    <t>4I</t>
  </si>
  <si>
    <t>4O</t>
  </si>
  <si>
    <t>5I</t>
  </si>
  <si>
    <t>5O</t>
  </si>
  <si>
    <t>6I</t>
  </si>
  <si>
    <t>6O</t>
  </si>
  <si>
    <t>L1</t>
  </si>
  <si>
    <t>L2</t>
  </si>
  <si>
    <t>L3</t>
  </si>
  <si>
    <t>L4</t>
  </si>
  <si>
    <t>L5</t>
  </si>
  <si>
    <t>R1</t>
  </si>
  <si>
    <t>R2</t>
  </si>
  <si>
    <t>R3</t>
  </si>
  <si>
    <t>R4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</si>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</sst>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3" formatCode="0.000"/>
  </numFmts>
  <fonts count="1" x14ac:knownFonts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73" fontId="0" fillId="2" borderId="0" xfId="0" applyNumberFormat="1" applyFill="1" applyAlignment="1">
      <alignment horizontal="center" vertical="center"/>
    </xf>
    <xf numFmtId="173" fontId="0" fillId="2" borderId="0" xfId="0" applyNumberFormat="1" applyFill="1">
      <alignment vertical="center"/>
    </xf>
    <xf numFmtId="173" fontId="0" fillId="3" borderId="0" xfId="0" applyNumberFormat="1" applyFill="1" applyAlignment="1">
      <alignment horizontal="center" vertical="center"/>
    </xf>
    <xf numFmtId="173" fontId="0" fillId="3" borderId="0" xfId="0" applyNumberFormat="1" applyFill="1">
      <alignment vertical="center"/>
    </xf>
    <xf numFmtId="173" fontId="0" fillId="4" borderId="0" xfId="0" applyNumberFormat="1" applyFill="1" applyAlignment="1">
      <alignment horizontal="center" vertical="center"/>
    </xf>
    <xf numFmtId="173" fontId="0" fillId="4" borderId="0" xfId="0" applyNumberFormat="1" applyFill="1">
      <alignment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4"/>
  <sheetViews>
    <sheetView tabSelected="1" topLeftCell="D1" zoomScale="160" zoomScaleNormal="160" workbookViewId="0">
      <selection activeCell="L31" sqref="L31"/>
    </sheetView>
  </sheetViews>
  <sheetFormatPr baseColWidth="10" defaultColWidth="16.1640625" defaultRowHeight="15" x14ac:dyDescent="0.2"/>
  <cols>
    <col min="1" max="4" width="16.1640625" style="1" customWidth="1"/>
    <col min="5" max="5" width="20.1640625" style="1" customWidth="1"/>
    <col min="6" max="9" width="16.1640625" style="1" customWidth="1"/>
    <col min="10" max="10" width="16.1640625" customWidth="1"/>
    <col min="11" max="11" width="16.1640625" style="1" customWidth="1"/>
    <col min="12" max="16384" width="16.1640625" style="1"/>
  </cols>
  <sheetData>
    <row r="2" spans="1:12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2</v>
      </c>
      <c r="K2" s="1" t="s">
        <v>0</v>
      </c>
      <c r="L2" s="1" t="s">
        <v>1</v>
      </c>
    </row>
    <row r="3" spans="1:12" x14ac:dyDescent="0.2">
      <c r="A3" s="1" t="s">
        <v>9</v>
      </c>
      <c r="B3" s="1">
        <f>60*20</f>
        <v>1200</v>
      </c>
      <c r="C3" s="1">
        <f>B3/9600</f>
        <v>0.125</v>
      </c>
      <c r="D3" s="1">
        <v>241</v>
      </c>
      <c r="E3" s="1">
        <f>D3/241</f>
        <v>1</v>
      </c>
      <c r="F3" s="1">
        <v>207</v>
      </c>
      <c r="G3" s="1">
        <f>F3/207</f>
        <v>1</v>
      </c>
      <c r="H3" s="1">
        <f>D3-F3</f>
        <v>34</v>
      </c>
      <c r="I3" s="5">
        <f>H3/274</f>
        <v>0.124087591240876</v>
      </c>
      <c r="J3" s="6">
        <f>C3</f>
        <v>0.125</v>
      </c>
      <c r="K3" s="2" t="s">
        <v>9</v>
      </c>
      <c r="L3" s="1">
        <f>60*20</f>
        <v>1200</v>
      </c>
    </row>
    <row r="4" spans="1:12" x14ac:dyDescent="0.2">
      <c r="A4" s="1" t="s">
        <v>10</v>
      </c>
      <c r="B4" s="1">
        <f>60*20*8</f>
        <v>9600</v>
      </c>
      <c r="C4" s="1">
        <f t="shared" ref="C4:C24" si="0">B4/9600</f>
        <v>1</v>
      </c>
      <c r="D4" s="1">
        <v>481</v>
      </c>
      <c r="E4" s="1">
        <f t="shared" ref="E4:E24" si="1">D4/241</f>
        <v>1.9958506224066399</v>
      </c>
      <c r="F4" s="1">
        <v>207</v>
      </c>
      <c r="G4" s="1">
        <f t="shared" ref="G4:G24" si="2">F4/207</f>
        <v>1</v>
      </c>
      <c r="H4" s="1">
        <f t="shared" ref="H4:H24" si="3">D4-F4</f>
        <v>274</v>
      </c>
      <c r="I4" s="5">
        <f t="shared" ref="I4:I24" si="4">H4/274</f>
        <v>1</v>
      </c>
      <c r="J4" s="6">
        <f t="shared" ref="J4:J24" si="5">C4</f>
        <v>1</v>
      </c>
      <c r="K4" s="2" t="s">
        <v>10</v>
      </c>
      <c r="L4" s="1">
        <f>60*20*8</f>
        <v>9600</v>
      </c>
    </row>
    <row r="5" spans="1:12" x14ac:dyDescent="0.2">
      <c r="A5" s="1" t="s">
        <v>11</v>
      </c>
      <c r="B5" s="1">
        <f>65*25</f>
        <v>1625</v>
      </c>
      <c r="C5" s="1">
        <f t="shared" si="0"/>
        <v>0.16927083333333301</v>
      </c>
      <c r="D5" s="1">
        <v>315</v>
      </c>
      <c r="E5" s="1">
        <f t="shared" si="1"/>
        <v>1.3070539419087099</v>
      </c>
      <c r="F5" s="1">
        <v>270</v>
      </c>
      <c r="G5" s="1">
        <f t="shared" si="2"/>
        <v>1.3043478260869601</v>
      </c>
      <c r="H5" s="1">
        <f t="shared" si="3"/>
        <v>45</v>
      </c>
      <c r="I5" s="5">
        <f t="shared" si="4"/>
        <v>0.16423357664233601</v>
      </c>
      <c r="J5" s="6">
        <f t="shared" si="5"/>
        <v>0.16927083333333301</v>
      </c>
      <c r="K5" s="2" t="s">
        <v>11</v>
      </c>
      <c r="L5" s="1">
        <f>65*25</f>
        <v>1625</v>
      </c>
    </row>
    <row r="6" spans="1:12" x14ac:dyDescent="0.2">
      <c r="A6" s="1" t="s">
        <v>12</v>
      </c>
      <c r="B6" s="1">
        <f>65*25*8</f>
        <v>13000</v>
      </c>
      <c r="C6" s="1">
        <f t="shared" si="0"/>
        <v>1.3541666666666701</v>
      </c>
      <c r="D6" s="1">
        <v>634</v>
      </c>
      <c r="E6" s="1">
        <f t="shared" si="1"/>
        <v>2.63070539419087</v>
      </c>
      <c r="F6" s="1">
        <v>270</v>
      </c>
      <c r="G6" s="1">
        <f t="shared" si="2"/>
        <v>1.3043478260869601</v>
      </c>
      <c r="H6" s="1">
        <f t="shared" si="3"/>
        <v>364</v>
      </c>
      <c r="I6" s="5">
        <f t="shared" si="4"/>
        <v>1.3284671532846699</v>
      </c>
      <c r="J6" s="6">
        <f t="shared" si="5"/>
        <v>1.3541666666666701</v>
      </c>
      <c r="K6" s="2" t="s">
        <v>12</v>
      </c>
      <c r="L6" s="1">
        <f>65*25*8</f>
        <v>13000</v>
      </c>
    </row>
    <row r="7" spans="1:12" x14ac:dyDescent="0.2">
      <c r="A7" s="1" t="s">
        <v>13</v>
      </c>
      <c r="B7" s="1">
        <f>70*30</f>
        <v>2100</v>
      </c>
      <c r="C7" s="1">
        <f t="shared" si="0"/>
        <v>0.21875</v>
      </c>
      <c r="D7" s="1">
        <v>423</v>
      </c>
      <c r="E7" s="1">
        <f t="shared" si="1"/>
        <v>1.7551867219916999</v>
      </c>
      <c r="F7" s="1">
        <v>366</v>
      </c>
      <c r="G7" s="1">
        <f t="shared" si="2"/>
        <v>1.76811594202899</v>
      </c>
      <c r="H7" s="1">
        <f t="shared" si="3"/>
        <v>57</v>
      </c>
      <c r="I7" s="5">
        <f t="shared" si="4"/>
        <v>0.20802919708029199</v>
      </c>
      <c r="J7" s="6">
        <f t="shared" si="5"/>
        <v>0.21875</v>
      </c>
      <c r="K7" s="2" t="s">
        <v>13</v>
      </c>
      <c r="L7" s="1">
        <f>70*30</f>
        <v>2100</v>
      </c>
    </row>
    <row r="8" spans="1:12" x14ac:dyDescent="0.2">
      <c r="A8" s="1" t="s">
        <v>14</v>
      </c>
      <c r="B8" s="1">
        <f>70*30*8</f>
        <v>16800</v>
      </c>
      <c r="C8" s="1">
        <f t="shared" si="0"/>
        <v>1.75</v>
      </c>
      <c r="D8" s="1">
        <v>822</v>
      </c>
      <c r="E8" s="1">
        <f t="shared" si="1"/>
        <v>3.4107883817427398</v>
      </c>
      <c r="F8" s="1">
        <v>366</v>
      </c>
      <c r="G8" s="1">
        <f t="shared" si="2"/>
        <v>1.76811594202899</v>
      </c>
      <c r="H8" s="1">
        <f t="shared" si="3"/>
        <v>456</v>
      </c>
      <c r="I8" s="5">
        <f t="shared" si="4"/>
        <v>1.66423357664234</v>
      </c>
      <c r="J8" s="6">
        <f t="shared" si="5"/>
        <v>1.75</v>
      </c>
      <c r="K8" s="2" t="s">
        <v>14</v>
      </c>
      <c r="L8" s="1">
        <f>70*30*8</f>
        <v>16800</v>
      </c>
    </row>
    <row r="9" spans="1:12" x14ac:dyDescent="0.2">
      <c r="A9" s="1" t="s">
        <v>15</v>
      </c>
      <c r="B9" s="1">
        <f>60*20</f>
        <v>1200</v>
      </c>
      <c r="C9" s="1">
        <f t="shared" si="0"/>
        <v>0.125</v>
      </c>
      <c r="D9" s="1">
        <v>229</v>
      </c>
      <c r="E9" s="1">
        <f t="shared" si="1"/>
        <v>0.950207468879668</v>
      </c>
      <c r="F9" s="1">
        <v>193</v>
      </c>
      <c r="G9" s="1">
        <f t="shared" si="2"/>
        <v>0.93236714975845403</v>
      </c>
      <c r="H9" s="1">
        <f t="shared" si="3"/>
        <v>36</v>
      </c>
      <c r="I9" s="5">
        <f t="shared" si="4"/>
        <v>0.13138686131386901</v>
      </c>
      <c r="J9" s="6">
        <f t="shared" si="5"/>
        <v>0.125</v>
      </c>
      <c r="K9" s="2" t="s">
        <v>15</v>
      </c>
      <c r="L9" s="1">
        <f>60*20</f>
        <v>1200</v>
      </c>
    </row>
    <row r="10" spans="1:12" x14ac:dyDescent="0.2">
      <c r="A10" s="1" t="s">
        <v>16</v>
      </c>
      <c r="B10" s="1">
        <f>60*20*8</f>
        <v>9600</v>
      </c>
      <c r="C10" s="1">
        <f t="shared" si="0"/>
        <v>1</v>
      </c>
      <c r="D10" s="1">
        <v>483</v>
      </c>
      <c r="E10" s="1">
        <f t="shared" si="1"/>
        <v>2.0041493775933601</v>
      </c>
      <c r="F10" s="1">
        <v>193</v>
      </c>
      <c r="G10" s="1">
        <f t="shared" si="2"/>
        <v>0.93236714975845403</v>
      </c>
      <c r="H10" s="1">
        <f t="shared" si="3"/>
        <v>290</v>
      </c>
      <c r="I10" s="5">
        <f t="shared" si="4"/>
        <v>1.05839416058394</v>
      </c>
      <c r="J10" s="6">
        <f t="shared" si="5"/>
        <v>1</v>
      </c>
      <c r="K10" s="2" t="s">
        <v>16</v>
      </c>
      <c r="L10" s="1">
        <f>60*20*8</f>
        <v>9600</v>
      </c>
    </row>
    <row r="11" spans="1:12" x14ac:dyDescent="0.2">
      <c r="A11" s="1" t="s">
        <v>17</v>
      </c>
      <c r="B11" s="1">
        <f>65*25</f>
        <v>1625</v>
      </c>
      <c r="C11" s="1">
        <f t="shared" si="0"/>
        <v>0.16927083333333301</v>
      </c>
      <c r="D11" s="1">
        <v>342</v>
      </c>
      <c r="E11" s="1">
        <f t="shared" si="1"/>
        <v>1.41908713692946</v>
      </c>
      <c r="F11" s="1">
        <v>303</v>
      </c>
      <c r="G11" s="1">
        <f t="shared" si="2"/>
        <v>1.4637681159420299</v>
      </c>
      <c r="H11" s="1">
        <f t="shared" si="3"/>
        <v>39</v>
      </c>
      <c r="I11" s="7">
        <f t="shared" si="4"/>
        <v>0.14233576642335799</v>
      </c>
      <c r="J11" s="8">
        <f t="shared" si="5"/>
        <v>0.16927083333333301</v>
      </c>
      <c r="K11" s="3" t="s">
        <v>17</v>
      </c>
      <c r="L11" s="1">
        <f>65*25</f>
        <v>1625</v>
      </c>
    </row>
    <row r="12" spans="1:12" x14ac:dyDescent="0.2">
      <c r="A12" s="1" t="s">
        <v>18</v>
      </c>
      <c r="B12" s="1">
        <f>65*25*8</f>
        <v>13000</v>
      </c>
      <c r="C12" s="1">
        <f t="shared" si="0"/>
        <v>1.3541666666666701</v>
      </c>
      <c r="D12" s="1">
        <v>614</v>
      </c>
      <c r="E12" s="1">
        <f t="shared" si="1"/>
        <v>2.54771784232365</v>
      </c>
      <c r="F12" s="1">
        <v>303</v>
      </c>
      <c r="G12" s="1">
        <f t="shared" si="2"/>
        <v>1.4637681159420299</v>
      </c>
      <c r="H12" s="1">
        <f t="shared" si="3"/>
        <v>311</v>
      </c>
      <c r="I12" s="7">
        <f t="shared" si="4"/>
        <v>1.1350364963503601</v>
      </c>
      <c r="J12" s="8">
        <f t="shared" si="5"/>
        <v>1.3541666666666701</v>
      </c>
      <c r="K12" s="3" t="s">
        <v>18</v>
      </c>
      <c r="L12" s="1">
        <f>65*25*8</f>
        <v>13000</v>
      </c>
    </row>
    <row r="13" spans="1:12" x14ac:dyDescent="0.2">
      <c r="A13" s="1" t="s">
        <v>19</v>
      </c>
      <c r="B13" s="1">
        <f>70*30</f>
        <v>2100</v>
      </c>
      <c r="C13" s="1">
        <f t="shared" si="0"/>
        <v>0.21875</v>
      </c>
      <c r="D13" s="1">
        <v>456</v>
      </c>
      <c r="E13" s="1">
        <f t="shared" si="1"/>
        <v>1.8921161825726101</v>
      </c>
      <c r="F13" s="1">
        <v>412</v>
      </c>
      <c r="G13" s="1">
        <f t="shared" si="2"/>
        <v>1.9903381642512099</v>
      </c>
      <c r="H13" s="1">
        <f t="shared" si="3"/>
        <v>44</v>
      </c>
      <c r="I13" s="7">
        <f t="shared" si="4"/>
        <v>0.160583941605839</v>
      </c>
      <c r="J13" s="8">
        <f t="shared" si="5"/>
        <v>0.21875</v>
      </c>
      <c r="K13" s="3" t="s">
        <v>19</v>
      </c>
      <c r="L13" s="1">
        <f>70*30</f>
        <v>2100</v>
      </c>
    </row>
    <row r="14" spans="1:12" x14ac:dyDescent="0.2">
      <c r="A14" s="1" t="s">
        <v>20</v>
      </c>
      <c r="B14" s="1">
        <f>70*30*8</f>
        <v>16800</v>
      </c>
      <c r="C14" s="1">
        <f t="shared" si="0"/>
        <v>1.75</v>
      </c>
      <c r="D14" s="1">
        <v>768</v>
      </c>
      <c r="E14" s="1">
        <f t="shared" si="1"/>
        <v>3.1867219917012402</v>
      </c>
      <c r="F14" s="1">
        <v>412</v>
      </c>
      <c r="G14" s="1">
        <f t="shared" si="2"/>
        <v>1.9903381642512099</v>
      </c>
      <c r="H14" s="1">
        <f t="shared" si="3"/>
        <v>356</v>
      </c>
      <c r="I14" s="7">
        <f t="shared" si="4"/>
        <v>1.2992700729927</v>
      </c>
      <c r="J14" s="8">
        <f t="shared" si="5"/>
        <v>1.75</v>
      </c>
      <c r="K14" s="3" t="s">
        <v>20</v>
      </c>
      <c r="L14" s="1">
        <f>70*30*8</f>
        <v>16800</v>
      </c>
    </row>
    <row r="15" spans="1:12" x14ac:dyDescent="0.2">
      <c r="A15" s="1" t="s">
        <v>21</v>
      </c>
      <c r="B15" s="1">
        <f>68*28</f>
        <v>1904</v>
      </c>
      <c r="C15" s="1">
        <f t="shared" si="0"/>
        <v>0.198333333333333</v>
      </c>
      <c r="D15" s="1">
        <v>214</v>
      </c>
      <c r="E15" s="1">
        <f t="shared" si="1"/>
        <v>0.88796680497925295</v>
      </c>
      <c r="F15" s="1">
        <v>170</v>
      </c>
      <c r="G15" s="1">
        <f t="shared" si="2"/>
        <v>0.82125603864734298</v>
      </c>
      <c r="H15" s="1">
        <f t="shared" si="3"/>
        <v>44</v>
      </c>
      <c r="I15" s="9">
        <f t="shared" si="4"/>
        <v>0.160583941605839</v>
      </c>
      <c r="J15" s="10">
        <f t="shared" si="5"/>
        <v>0.198333333333333</v>
      </c>
      <c r="K15" s="4" t="s">
        <v>21</v>
      </c>
      <c r="L15" s="1">
        <f t="shared" ref="L15:L19" si="6">68*28</f>
        <v>1904</v>
      </c>
    </row>
    <row r="16" spans="1:12" x14ac:dyDescent="0.2">
      <c r="A16" s="1" t="s">
        <v>22</v>
      </c>
      <c r="B16" s="1">
        <f>68*28</f>
        <v>1904</v>
      </c>
      <c r="C16" s="1">
        <f t="shared" si="0"/>
        <v>0.198333333333333</v>
      </c>
      <c r="D16" s="1">
        <v>209</v>
      </c>
      <c r="E16" s="1">
        <f t="shared" si="1"/>
        <v>0.86721991701244805</v>
      </c>
      <c r="F16" s="1">
        <v>170</v>
      </c>
      <c r="G16" s="1">
        <f t="shared" si="2"/>
        <v>0.82125603864734298</v>
      </c>
      <c r="H16" s="1">
        <f t="shared" si="3"/>
        <v>39</v>
      </c>
      <c r="I16" s="9">
        <f t="shared" si="4"/>
        <v>0.14233576642335799</v>
      </c>
      <c r="J16" s="10">
        <f t="shared" si="5"/>
        <v>0.198333333333333</v>
      </c>
      <c r="K16" s="4" t="s">
        <v>22</v>
      </c>
      <c r="L16" s="1">
        <f t="shared" si="6"/>
        <v>1904</v>
      </c>
    </row>
    <row r="17" spans="1:12" x14ac:dyDescent="0.2">
      <c r="A17" s="1" t="s">
        <v>23</v>
      </c>
      <c r="B17" s="1">
        <f>68*28</f>
        <v>1904</v>
      </c>
      <c r="C17" s="1">
        <f t="shared" si="0"/>
        <v>0.198333333333333</v>
      </c>
      <c r="D17" s="1">
        <v>207</v>
      </c>
      <c r="E17" s="1">
        <f t="shared" si="1"/>
        <v>0.85892116182572598</v>
      </c>
      <c r="F17" s="1">
        <v>170</v>
      </c>
      <c r="G17" s="1">
        <f t="shared" si="2"/>
        <v>0.82125603864734298</v>
      </c>
      <c r="H17" s="1">
        <f t="shared" si="3"/>
        <v>37</v>
      </c>
      <c r="I17" s="9">
        <f t="shared" si="4"/>
        <v>0.13503649635036499</v>
      </c>
      <c r="J17" s="10">
        <f t="shared" si="5"/>
        <v>0.198333333333333</v>
      </c>
      <c r="K17" s="4" t="s">
        <v>23</v>
      </c>
      <c r="L17" s="1">
        <f t="shared" si="6"/>
        <v>1904</v>
      </c>
    </row>
    <row r="18" spans="1:12" x14ac:dyDescent="0.2">
      <c r="A18" s="1" t="s">
        <v>24</v>
      </c>
      <c r="B18" s="1">
        <f>68*28</f>
        <v>1904</v>
      </c>
      <c r="C18" s="1">
        <f t="shared" si="0"/>
        <v>0.198333333333333</v>
      </c>
      <c r="D18" s="1">
        <v>223</v>
      </c>
      <c r="E18" s="1">
        <f t="shared" si="1"/>
        <v>0.92531120331950201</v>
      </c>
      <c r="F18" s="1">
        <v>170</v>
      </c>
      <c r="G18" s="1">
        <f t="shared" si="2"/>
        <v>0.82125603864734298</v>
      </c>
      <c r="H18" s="1">
        <f t="shared" si="3"/>
        <v>53</v>
      </c>
      <c r="I18" s="9">
        <f t="shared" si="4"/>
        <v>0.193430656934307</v>
      </c>
      <c r="J18" s="10">
        <f t="shared" si="5"/>
        <v>0.198333333333333</v>
      </c>
      <c r="K18" s="4" t="s">
        <v>24</v>
      </c>
      <c r="L18" s="1">
        <f t="shared" si="6"/>
        <v>1904</v>
      </c>
    </row>
    <row r="19" spans="1:12" x14ac:dyDescent="0.2">
      <c r="A19" s="1" t="s">
        <v>25</v>
      </c>
      <c r="B19" s="1">
        <f>68*28</f>
        <v>1904</v>
      </c>
      <c r="C19" s="1">
        <f t="shared" si="0"/>
        <v>0.198333333333333</v>
      </c>
      <c r="D19" s="1">
        <v>219</v>
      </c>
      <c r="E19" s="1">
        <f t="shared" si="1"/>
        <v>0.90871369294605797</v>
      </c>
      <c r="F19" s="1">
        <v>170</v>
      </c>
      <c r="G19" s="1">
        <f t="shared" si="2"/>
        <v>0.82125603864734298</v>
      </c>
      <c r="H19" s="1">
        <f t="shared" si="3"/>
        <v>49</v>
      </c>
      <c r="I19" s="9">
        <f t="shared" si="4"/>
        <v>0.178832116788321</v>
      </c>
      <c r="J19" s="10">
        <f t="shared" si="5"/>
        <v>0.198333333333333</v>
      </c>
      <c r="K19" s="4" t="s">
        <v>25</v>
      </c>
      <c r="L19" s="1">
        <f t="shared" si="6"/>
        <v>1904</v>
      </c>
    </row>
    <row r="20" spans="1:12" x14ac:dyDescent="0.2">
      <c r="A20" s="1" t="s">
        <v>26</v>
      </c>
      <c r="B20" s="1">
        <f>58*18</f>
        <v>1044</v>
      </c>
      <c r="C20" s="1">
        <f t="shared" si="0"/>
        <v>0.10875</v>
      </c>
      <c r="D20" s="1">
        <v>193</v>
      </c>
      <c r="E20" s="1">
        <f t="shared" si="1"/>
        <v>0.80082987551867202</v>
      </c>
      <c r="F20" s="1">
        <v>150</v>
      </c>
      <c r="G20" s="1">
        <f t="shared" si="2"/>
        <v>0.72463768115941996</v>
      </c>
      <c r="H20" s="1">
        <f t="shared" si="3"/>
        <v>43</v>
      </c>
      <c r="I20" s="9">
        <f t="shared" si="4"/>
        <v>0.15693430656934301</v>
      </c>
      <c r="J20" s="10">
        <f t="shared" si="5"/>
        <v>0.10875</v>
      </c>
      <c r="K20" s="4" t="s">
        <v>26</v>
      </c>
      <c r="L20" s="1">
        <f t="shared" ref="L20:L24" si="7">58*18</f>
        <v>1044</v>
      </c>
    </row>
    <row r="21" spans="1:12" x14ac:dyDescent="0.2">
      <c r="A21" s="1" t="s">
        <v>27</v>
      </c>
      <c r="B21" s="1">
        <f>58*18</f>
        <v>1044</v>
      </c>
      <c r="C21" s="1">
        <f t="shared" si="0"/>
        <v>0.10875</v>
      </c>
      <c r="D21" s="1">
        <v>191</v>
      </c>
      <c r="E21" s="1">
        <f t="shared" si="1"/>
        <v>0.79253112033194995</v>
      </c>
      <c r="F21" s="1">
        <v>150</v>
      </c>
      <c r="G21" s="1">
        <f t="shared" si="2"/>
        <v>0.72463768115941996</v>
      </c>
      <c r="H21" s="1">
        <f t="shared" si="3"/>
        <v>41</v>
      </c>
      <c r="I21" s="9">
        <f t="shared" si="4"/>
        <v>0.14963503649634999</v>
      </c>
      <c r="J21" s="10">
        <f t="shared" si="5"/>
        <v>0.10875</v>
      </c>
      <c r="K21" s="4" t="s">
        <v>27</v>
      </c>
      <c r="L21" s="1">
        <f t="shared" si="7"/>
        <v>1044</v>
      </c>
    </row>
    <row r="22" spans="1:12" x14ac:dyDescent="0.2">
      <c r="A22" s="1" t="s">
        <v>28</v>
      </c>
      <c r="B22" s="1">
        <f>58*18</f>
        <v>1044</v>
      </c>
      <c r="C22" s="1">
        <f t="shared" si="0"/>
        <v>0.10875</v>
      </c>
      <c r="D22" s="1">
        <v>188</v>
      </c>
      <c r="E22" s="1">
        <f t="shared" si="1"/>
        <v>0.780082987551867</v>
      </c>
      <c r="F22" s="1">
        <v>150</v>
      </c>
      <c r="G22" s="1">
        <f t="shared" si="2"/>
        <v>0.72463768115941996</v>
      </c>
      <c r="H22" s="1">
        <f t="shared" si="3"/>
        <v>38</v>
      </c>
      <c r="I22" s="9">
        <f t="shared" si="4"/>
        <v>0.13868613138686101</v>
      </c>
      <c r="J22" s="10">
        <f t="shared" si="5"/>
        <v>0.10875</v>
      </c>
      <c r="K22" s="4" t="s">
        <v>28</v>
      </c>
      <c r="L22" s="1">
        <f t="shared" si="7"/>
        <v>1044</v>
      </c>
    </row>
    <row r="23" spans="1:12" x14ac:dyDescent="0.2">
      <c r="A23" s="1" t="s">
        <v>29</v>
      </c>
      <c r="B23" s="1">
        <f>58*18</f>
        <v>1044</v>
      </c>
      <c r="C23" s="1">
        <f t="shared" si="0"/>
        <v>0.10875</v>
      </c>
      <c r="D23" s="1">
        <v>187</v>
      </c>
      <c r="E23" s="1">
        <f t="shared" si="1"/>
        <v>0.77593360995850602</v>
      </c>
      <c r="F23" s="1">
        <v>150</v>
      </c>
      <c r="G23" s="1">
        <f t="shared" si="2"/>
        <v>0.72463768115941996</v>
      </c>
      <c r="H23" s="1">
        <f t="shared" si="3"/>
        <v>37</v>
      </c>
      <c r="I23" s="9">
        <f t="shared" si="4"/>
        <v>0.13503649635036499</v>
      </c>
      <c r="J23" s="10">
        <f t="shared" si="5"/>
        <v>0.10875</v>
      </c>
      <c r="K23" s="4" t="s">
        <v>29</v>
      </c>
      <c r="L23" s="1">
        <f t="shared" si="7"/>
        <v>1044</v>
      </c>
    </row>
    <row r="24" spans="1:12" x14ac:dyDescent="0.2">
      <c r="A24" s="1" t="s">
        <v>30</v>
      </c>
      <c r="B24" s="1">
        <f>58*18</f>
        <v>1044</v>
      </c>
      <c r="C24" s="1">
        <f t="shared" si="0"/>
        <v>0.10875</v>
      </c>
      <c r="D24" s="1">
        <v>194</v>
      </c>
      <c r="E24" s="1">
        <f t="shared" si="1"/>
        <v>0.804979253112033</v>
      </c>
      <c r="F24" s="1">
        <v>150</v>
      </c>
      <c r="G24" s="1">
        <f t="shared" si="2"/>
        <v>0.72463768115941996</v>
      </c>
      <c r="H24" s="1">
        <f t="shared" si="3"/>
        <v>44</v>
      </c>
      <c r="I24" s="9">
        <f t="shared" si="4"/>
        <v>0.160583941605839</v>
      </c>
      <c r="J24" s="10">
        <f t="shared" si="5"/>
        <v>0.10875</v>
      </c>
      <c r="K24" s="4" t="s">
        <v>30</v>
      </c>
      <c r="L24" s="1">
        <f t="shared" si="7"/>
        <v>1044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xuzij</dc:creator>
  <cp:lastModifiedBy>Yiming Li</cp:lastModifiedBy>
  <dcterms:created xsi:type="dcterms:W3CDTF">2024-01-11T09:40:05Z</dcterms:created>
  <dcterms:modified xsi:type="dcterms:W3CDTF">2024-01-16T09:09:49Z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97D6BEE2CA1B4A79905399D27BC25540_11</vt:lpwstr>
  </property>
  <property fmtid="{D5CDD505-2E9C-101B-9397-08002B2CF9AE}" pid="3" name="KSOProductBuildVer">
    <vt:lpwstr>2052-12.1.0.16120</vt:lpwstr>
  </property>
</Properties>
</file>